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100" windowHeight="9465"/>
  </bookViews>
  <sheets>
    <sheet name="Summary 15-16" sheetId="1" r:id="rId1"/>
  </sheets>
  <calcPr calcId="145621"/>
</workbook>
</file>

<file path=xl/calcChain.xml><?xml version="1.0" encoding="utf-8"?>
<calcChain xmlns="http://schemas.openxmlformats.org/spreadsheetml/2006/main">
  <c r="I25" i="1" l="1"/>
  <c r="G26" i="1"/>
  <c r="E26" i="1"/>
  <c r="C26" i="1"/>
  <c r="E11" i="1" l="1"/>
  <c r="G11" i="1"/>
  <c r="C11" i="1"/>
  <c r="I64" i="1" l="1"/>
  <c r="I63" i="1"/>
  <c r="I62" i="1"/>
  <c r="I61" i="1"/>
  <c r="I60" i="1"/>
  <c r="I56" i="1"/>
  <c r="I55" i="1"/>
  <c r="I44" i="1"/>
  <c r="I43" i="1"/>
  <c r="I42" i="1"/>
  <c r="I41" i="1"/>
  <c r="I40" i="1"/>
  <c r="I39" i="1"/>
  <c r="I35" i="1"/>
  <c r="I34" i="1"/>
  <c r="I33" i="1"/>
  <c r="I32" i="1"/>
  <c r="I31" i="1"/>
  <c r="I30" i="1"/>
  <c r="I29" i="1"/>
  <c r="I24" i="1"/>
  <c r="I23" i="1"/>
  <c r="I22" i="1"/>
  <c r="I26" i="1" s="1"/>
  <c r="I14" i="1"/>
  <c r="I9" i="1"/>
  <c r="I8" i="1"/>
  <c r="I7" i="1"/>
  <c r="I11" i="1" l="1"/>
  <c r="I15" i="1"/>
  <c r="C15" i="1"/>
  <c r="E15" i="1"/>
  <c r="E17" i="1" s="1"/>
  <c r="G15" i="1"/>
  <c r="G17" i="1" s="1"/>
  <c r="C36" i="1"/>
  <c r="E36" i="1"/>
  <c r="G36" i="1"/>
  <c r="C45" i="1"/>
  <c r="E45" i="1"/>
  <c r="G45" i="1"/>
  <c r="C57" i="1"/>
  <c r="E57" i="1"/>
  <c r="G57" i="1"/>
  <c r="C65" i="1"/>
  <c r="E65" i="1"/>
  <c r="G65" i="1"/>
  <c r="I70" i="1"/>
  <c r="C67" i="1" l="1"/>
  <c r="C73" i="1" s="1"/>
  <c r="C17" i="1"/>
  <c r="I45" i="1"/>
  <c r="I65" i="1"/>
  <c r="I17" i="1"/>
  <c r="I57" i="1"/>
  <c r="I36" i="1"/>
  <c r="E67" i="1"/>
  <c r="E73" i="1" s="1"/>
  <c r="E77" i="1" s="1"/>
  <c r="G67" i="1"/>
  <c r="G73" i="1" s="1"/>
  <c r="I67" i="1" l="1"/>
  <c r="I73" i="1"/>
  <c r="G77" i="1"/>
  <c r="I77" i="1" s="1"/>
  <c r="G86" i="1" l="1"/>
</calcChain>
</file>

<file path=xl/sharedStrings.xml><?xml version="1.0" encoding="utf-8"?>
<sst xmlns="http://schemas.openxmlformats.org/spreadsheetml/2006/main" count="84" uniqueCount="52">
  <si>
    <t xml:space="preserve">    </t>
  </si>
  <si>
    <t xml:space="preserve">   (Per Audit)</t>
  </si>
  <si>
    <t>EXCESS REVENUE/(DEFICIT)</t>
  </si>
  <si>
    <t xml:space="preserve">    TRANSFERS TO OTHER FUNDS</t>
  </si>
  <si>
    <t>TOTAL EXPENDITURES AND</t>
  </si>
  <si>
    <t>TRANSFERS TO OTHER FUNDS</t>
  </si>
  <si>
    <t>TOTAL EXPENDITURES</t>
  </si>
  <si>
    <t xml:space="preserve">             TOTAL POLICE</t>
  </si>
  <si>
    <t>Capital Outlay</t>
  </si>
  <si>
    <t>Travel/Other Charges</t>
  </si>
  <si>
    <t>Materials and Supplies</t>
  </si>
  <si>
    <t>Operating Services</t>
  </si>
  <si>
    <t>Personal Services</t>
  </si>
  <si>
    <t>POLICE</t>
  </si>
  <si>
    <t xml:space="preserve"> TOTAL LEVEE CONSTRUCTION</t>
  </si>
  <si>
    <t>LEVEE CONSTRUCTION</t>
  </si>
  <si>
    <t>No.</t>
  </si>
  <si>
    <t>BUDGET</t>
  </si>
  <si>
    <t>AS OF</t>
  </si>
  <si>
    <t>Pg</t>
  </si>
  <si>
    <t>OVER(UNDER)</t>
  </si>
  <si>
    <t>ACTUAL</t>
  </si>
  <si>
    <t>EXPENDITURES - CONTINUED</t>
  </si>
  <si>
    <t>SUMMARY OF REVENUES AND EXPENDITURES</t>
  </si>
  <si>
    <t xml:space="preserve">            TOTAL LEVEE MAINTENANCE</t>
  </si>
  <si>
    <t>Miscellaneous</t>
  </si>
  <si>
    <t>Contingency/Emergency</t>
  </si>
  <si>
    <t>LEVEE MAINTENANCE</t>
  </si>
  <si>
    <t xml:space="preserve">             TOTAL ADMINISTRATION</t>
  </si>
  <si>
    <t>Intergovernmental</t>
  </si>
  <si>
    <t>ADMINISTRATION</t>
  </si>
  <si>
    <t xml:space="preserve">             TOTAL EXECUTIVE</t>
  </si>
  <si>
    <t>EXECUTIVE</t>
  </si>
  <si>
    <t>EXPENDITURES</t>
  </si>
  <si>
    <t xml:space="preserve">  TOTAL OPERATING REVENUES</t>
  </si>
  <si>
    <t xml:space="preserve">            TOTAL STATE SOURCES</t>
  </si>
  <si>
    <t>Revenue Sharing</t>
  </si>
  <si>
    <t>STATE SOURCES</t>
  </si>
  <si>
    <t xml:space="preserve">             TOTAL LOCAL SOURCES</t>
  </si>
  <si>
    <t>Use of Money and Property</t>
  </si>
  <si>
    <t>Ad Valorem Taxes</t>
  </si>
  <si>
    <t>LOCAL SOURCES</t>
  </si>
  <si>
    <t>REVENUES</t>
  </si>
  <si>
    <t>Materials &amp; Supplies</t>
  </si>
  <si>
    <t>2016-17</t>
  </si>
  <si>
    <t>ESTIMATED SURPLUS - 6/30/17</t>
  </si>
  <si>
    <t xml:space="preserve"> 6/30/16</t>
  </si>
  <si>
    <t>2017-18</t>
  </si>
  <si>
    <t>Refund of Expenditures</t>
  </si>
  <si>
    <t>PRIOR YEAR SURPLUS - 6/30/16</t>
  </si>
  <si>
    <t>ESTIMATED SURPLUS - 6/30/18</t>
  </si>
  <si>
    <t>Addendum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</si>
</sst>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"/>
    <numFmt numFmtId="165" formatCode="_(&quot;$&quot;* #,##0_);_(&quot;$&quot;* \(#,##0\);_(&quot;$&quot;* &quot;-&quot;??_);_(@_)"/>
    <numFmt numFmtId="166" formatCode="_(&quot;$&quot;* #,##0_);"/>
    <numFmt numFmtId="167" formatCode="0.00_);\(0.00\)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9"/>
      <name val="Trebuchet MS"/>
      <family val="2"/>
    </font>
    <font>
      <i/>
      <sz val="11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u/>
      <sz val="8"/>
      <name val="Trebuchet MS"/>
      <family val="2"/>
    </font>
    <font>
      <u/>
      <sz val="9"/>
      <name val="Trebuchet MS"/>
      <family val="2"/>
    </font>
    <font>
      <sz val="7.5"/>
      <name val="Trebuchet MS"/>
      <family val="2"/>
    </font>
    <font>
      <b/>
      <u/>
      <sz val="9"/>
      <name val="Trebuchet MS"/>
      <family val="2"/>
    </font>
    <font>
      <b/>
      <u/>
      <sz val="11"/>
      <name val="Trebuchet MS"/>
      <family val="2"/>
    </font>
    <font>
      <u/>
      <sz val="11"/>
      <name val="Trebuchet MS"/>
      <family val="2"/>
    </font>
    <font>
      <sz val="11"/>
      <name val="Trebuchet MS"/>
      <family val="2"/>
    </font>
    <font>
      <u/>
      <sz val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7" fontId="2" fillId="0" borderId="0" xfId="1" applyNumberFormat="1" applyFont="1"/>
    <xf numFmtId="37" fontId="2" fillId="0" borderId="0" xfId="1" applyNumberFormat="1" applyFont="1" applyBorder="1"/>
    <xf numFmtId="37" fontId="2" fillId="0" borderId="0" xfId="1" applyNumberFormat="1" applyFont="1" applyAlignment="1">
      <alignment horizontal="center"/>
    </xf>
    <xf numFmtId="164" fontId="2" fillId="0" borderId="1" xfId="1" applyNumberFormat="1" applyFont="1" applyBorder="1"/>
    <xf numFmtId="164" fontId="2" fillId="0" borderId="0" xfId="1" applyNumberFormat="1" applyFont="1" applyBorder="1"/>
    <xf numFmtId="37" fontId="2" fillId="0" borderId="0" xfId="1" applyNumberFormat="1" applyFont="1" applyBorder="1" applyAlignment="1">
      <alignment horizontal="center"/>
    </xf>
    <xf numFmtId="164" fontId="2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37" fontId="2" fillId="0" borderId="3" xfId="1" applyNumberFormat="1" applyFont="1" applyBorder="1"/>
    <xf numFmtId="37" fontId="2" fillId="0" borderId="1" xfId="1" applyNumberFormat="1" applyFont="1" applyBorder="1"/>
    <xf numFmtId="165" fontId="2" fillId="0" borderId="0" xfId="1" applyNumberFormat="1" applyFont="1"/>
    <xf numFmtId="165" fontId="2" fillId="0" borderId="0" xfId="1" applyNumberFormat="1" applyFont="1" applyBorder="1"/>
    <xf numFmtId="165" fontId="2" fillId="0" borderId="3" xfId="1" applyNumberFormat="1" applyFont="1" applyBorder="1"/>
    <xf numFmtId="166" fontId="2" fillId="0" borderId="0" xfId="1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37" fontId="2" fillId="0" borderId="0" xfId="1" applyNumberFormat="1" applyFont="1" applyFill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3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38" fontId="2" fillId="0" borderId="0" xfId="1" applyNumberFormat="1" applyFont="1"/>
    <xf numFmtId="38" fontId="2" fillId="0" borderId="0" xfId="1" applyNumberFormat="1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38" fontId="8" fillId="0" borderId="0" xfId="0" applyNumberFormat="1" applyFont="1" applyAlignment="1">
      <alignment horizontal="center"/>
    </xf>
    <xf numFmtId="38" fontId="8" fillId="0" borderId="0" xfId="0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 applyAlignment="1"/>
    <xf numFmtId="167" fontId="8" fillId="0" borderId="0" xfId="0" applyNumberFormat="1" applyFont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44" fontId="8" fillId="0" borderId="0" xfId="0" applyNumberFormat="1" applyFont="1" applyBorder="1" applyAlignment="1">
      <alignment horizontal="center"/>
    </xf>
    <xf numFmtId="44" fontId="8" fillId="0" borderId="0" xfId="0" applyNumberFormat="1" applyFont="1" applyAlignment="1">
      <alignment horizontal="center"/>
    </xf>
    <xf numFmtId="0" fontId="10" fillId="0" borderId="0" xfId="0" applyFont="1"/>
    <xf numFmtId="44" fontId="3" fillId="0" borderId="0" xfId="0" applyNumberFormat="1" applyFont="1" applyBorder="1" applyAlignment="1">
      <alignment horizontal="center"/>
    </xf>
    <xf numFmtId="44" fontId="3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37" fontId="3" fillId="0" borderId="0" xfId="1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5" fontId="0" fillId="0" borderId="0" xfId="0" applyNumberFormat="1" applyFill="1" applyBorder="1"/>
    <xf numFmtId="5" fontId="0" fillId="0" borderId="0" xfId="0" applyNumberFormat="1" applyBorder="1"/>
    <xf numFmtId="5" fontId="0" fillId="0" borderId="0" xfId="0" applyNumberFormat="1"/>
    <xf numFmtId="9" fontId="1" fillId="0" borderId="0" xfId="2"/>
    <xf numFmtId="5" fontId="1" fillId="0" borderId="0" xfId="1" applyNumberFormat="1" applyBorder="1"/>
    <xf numFmtId="0" fontId="1" fillId="0" borderId="0" xfId="0" applyFont="1"/>
    <xf numFmtId="5" fontId="1" fillId="0" borderId="0" xfId="1" applyNumberFormat="1"/>
    <xf numFmtId="0" fontId="2" fillId="0" borderId="3" xfId="0" applyFont="1" applyBorder="1"/>
    <xf numFmtId="37" fontId="2" fillId="0" borderId="4" xfId="1" applyNumberFormat="1" applyFont="1" applyBorder="1"/>
    <xf numFmtId="0" fontId="2" fillId="0" borderId="0" xfId="0" applyFont="1" applyBorder="1"/>
    <xf numFmtId="0" fontId="14" fillId="0" borderId="0" xfId="0" applyFont="1"/>
    <xf numFmtId="5" fontId="0" fillId="0" borderId="0" xfId="0" quotePrefix="1" applyNumberForma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/>
    <xf numFmtId="41" fontId="2" fillId="0" borderId="0" xfId="1" applyNumberFormat="1" applyFont="1" applyBorder="1"/>
    <xf numFmtId="41" fontId="2" fillId="0" borderId="3" xfId="1" applyNumberFormat="1" applyFont="1" applyBorder="1"/>
    <xf numFmtId="0" fontId="5" fillId="5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37" fontId="13" fillId="0" borderId="0" xfId="1" applyNumberFormat="1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view="pageLayout" zoomScale="114" zoomScaleNormal="100" zoomScalePageLayoutView="114" workbookViewId="0">
      <selection activeCell="A46" sqref="A46:I46"/>
    </sheetView>
  </sheetViews>
  <sheetFormatPr defaultRowHeight="15" x14ac:dyDescent="0.3"/>
  <cols>
    <col min="1" max="1" width="30.28515625" style="1" customWidth="1"/>
    <col min="2" max="2" width="3.28515625" style="2" customWidth="1"/>
    <col min="3" max="3" width="12.7109375" style="1" customWidth="1"/>
    <col min="4" max="4" width="2.28515625" style="1" customWidth="1"/>
    <col min="5" max="5" width="13.140625" style="1" customWidth="1"/>
    <col min="6" max="6" width="2.28515625" style="1" customWidth="1"/>
    <col min="7" max="7" width="13.140625" style="1" customWidth="1"/>
    <col min="8" max="8" width="2.7109375" style="1" customWidth="1"/>
    <col min="9" max="9" width="12.85546875" style="1" customWidth="1"/>
    <col min="10" max="10" width="22" customWidth="1"/>
    <col min="11" max="11" width="14" bestFit="1" customWidth="1"/>
    <col min="12" max="12" width="5.28515625" customWidth="1"/>
  </cols>
  <sheetData>
    <row r="1" spans="1:11" ht="16.5" x14ac:dyDescent="0.3">
      <c r="A1" s="70" t="s">
        <v>23</v>
      </c>
      <c r="B1" s="70"/>
      <c r="C1" s="70"/>
      <c r="D1" s="70"/>
      <c r="E1" s="70"/>
      <c r="F1" s="70"/>
      <c r="G1" s="70"/>
      <c r="H1" s="70"/>
      <c r="I1" s="70"/>
      <c r="J1" s="65"/>
    </row>
    <row r="2" spans="1:11" ht="15" customHeight="1" x14ac:dyDescent="0.3">
      <c r="A2" s="1" t="s">
        <v>51</v>
      </c>
    </row>
    <row r="3" spans="1:11" ht="18" customHeight="1" x14ac:dyDescent="0.35">
      <c r="A3" s="48"/>
      <c r="B3" s="47"/>
      <c r="C3" s="5" t="s">
        <v>21</v>
      </c>
      <c r="E3" s="10"/>
      <c r="G3" s="10"/>
      <c r="I3" s="45" t="s">
        <v>20</v>
      </c>
    </row>
    <row r="4" spans="1:11" ht="17.25" x14ac:dyDescent="0.35">
      <c r="A4" s="50" t="s">
        <v>42</v>
      </c>
      <c r="B4" s="64" t="s">
        <v>19</v>
      </c>
      <c r="C4" s="44" t="s">
        <v>18</v>
      </c>
      <c r="D4" s="44"/>
      <c r="E4" s="44" t="s">
        <v>17</v>
      </c>
      <c r="F4" s="44"/>
      <c r="G4" s="44" t="s">
        <v>17</v>
      </c>
      <c r="H4" s="43"/>
      <c r="I4" s="10" t="s">
        <v>17</v>
      </c>
    </row>
    <row r="5" spans="1:11" ht="15.75" x14ac:dyDescent="0.35">
      <c r="B5" s="63" t="s">
        <v>16</v>
      </c>
      <c r="C5" s="41" t="s">
        <v>46</v>
      </c>
      <c r="D5" s="41"/>
      <c r="E5" s="39" t="s">
        <v>44</v>
      </c>
      <c r="F5" s="39"/>
      <c r="G5" s="39" t="s">
        <v>47</v>
      </c>
      <c r="H5" s="38"/>
      <c r="I5" s="39" t="s">
        <v>44</v>
      </c>
    </row>
    <row r="6" spans="1:11" ht="15.75" x14ac:dyDescent="0.35">
      <c r="A6" s="32" t="s">
        <v>41</v>
      </c>
      <c r="B6" s="31"/>
      <c r="D6" s="60"/>
      <c r="F6" s="60"/>
    </row>
    <row r="7" spans="1:11" x14ac:dyDescent="0.3">
      <c r="A7" s="1" t="s">
        <v>40</v>
      </c>
      <c r="B7" s="28">
        <v>14</v>
      </c>
      <c r="C7" s="14">
        <v>10269713</v>
      </c>
      <c r="D7" s="14"/>
      <c r="E7" s="14">
        <v>10336453</v>
      </c>
      <c r="F7" s="14"/>
      <c r="G7" s="14">
        <v>10103163</v>
      </c>
      <c r="H7" s="14"/>
      <c r="I7" s="14">
        <f>SUM(G7-E7)</f>
        <v>-233290</v>
      </c>
      <c r="K7" s="62"/>
    </row>
    <row r="8" spans="1:11" x14ac:dyDescent="0.3">
      <c r="A8" s="1" t="s">
        <v>39</v>
      </c>
      <c r="B8" s="28">
        <v>15</v>
      </c>
      <c r="C8" s="3">
        <v>229795</v>
      </c>
      <c r="D8" s="4"/>
      <c r="E8" s="3">
        <v>208419</v>
      </c>
      <c r="F8" s="4"/>
      <c r="G8" s="3">
        <v>371048</v>
      </c>
      <c r="H8" s="3"/>
      <c r="I8" s="3">
        <f>SUM(G8-E8)</f>
        <v>162629</v>
      </c>
      <c r="K8" s="53"/>
    </row>
    <row r="9" spans="1:11" x14ac:dyDescent="0.3">
      <c r="A9" s="1" t="s">
        <v>25</v>
      </c>
      <c r="B9" s="28">
        <v>15</v>
      </c>
      <c r="C9" s="4">
        <v>16198</v>
      </c>
      <c r="D9" s="4"/>
      <c r="E9" s="4">
        <v>3000</v>
      </c>
      <c r="F9" s="4"/>
      <c r="G9" s="4">
        <v>800</v>
      </c>
      <c r="H9" s="4"/>
      <c r="I9" s="4">
        <f>SUM(G9-E9)</f>
        <v>-2200</v>
      </c>
      <c r="K9" s="53"/>
    </row>
    <row r="10" spans="1:11" x14ac:dyDescent="0.3">
      <c r="A10" s="1" t="s">
        <v>48</v>
      </c>
      <c r="B10" s="28"/>
      <c r="C10" s="59">
        <v>3093</v>
      </c>
      <c r="D10" s="4"/>
      <c r="E10" s="12">
        <v>0</v>
      </c>
      <c r="F10" s="4"/>
      <c r="G10" s="12">
        <v>0</v>
      </c>
      <c r="H10" s="4"/>
      <c r="I10" s="12">
        <v>0</v>
      </c>
      <c r="K10" s="53"/>
    </row>
    <row r="11" spans="1:11" x14ac:dyDescent="0.3">
      <c r="A11" s="20" t="s">
        <v>38</v>
      </c>
      <c r="B11" s="27">
        <v>15</v>
      </c>
      <c r="C11" s="3">
        <f>SUM(C7:C10)</f>
        <v>10518799</v>
      </c>
      <c r="D11" s="4"/>
      <c r="E11" s="3">
        <f>SUM(E7:E10)</f>
        <v>10547872</v>
      </c>
      <c r="F11" s="4"/>
      <c r="G11" s="3">
        <f>SUM(G7:G10)</f>
        <v>10475011</v>
      </c>
      <c r="H11" s="3"/>
      <c r="I11" s="3">
        <f>SUM(I7:I10)</f>
        <v>-72861</v>
      </c>
      <c r="K11" s="53"/>
    </row>
    <row r="12" spans="1:11" ht="8.25" customHeight="1" x14ac:dyDescent="0.3">
      <c r="A12" s="20"/>
      <c r="B12" s="19"/>
      <c r="C12" s="3"/>
      <c r="D12" s="4"/>
      <c r="E12" s="3"/>
      <c r="F12" s="4"/>
      <c r="G12" s="3"/>
      <c r="H12" s="3"/>
      <c r="I12" s="3"/>
      <c r="K12" s="53"/>
    </row>
    <row r="13" spans="1:11" x14ac:dyDescent="0.3">
      <c r="A13" s="61" t="s">
        <v>37</v>
      </c>
      <c r="B13" s="23"/>
      <c r="C13" s="3"/>
      <c r="D13" s="4"/>
      <c r="E13" s="3"/>
      <c r="F13" s="4"/>
      <c r="G13" s="3"/>
      <c r="H13" s="3"/>
      <c r="I13" s="3"/>
      <c r="K13" s="53"/>
    </row>
    <row r="14" spans="1:11" x14ac:dyDescent="0.3">
      <c r="A14" s="60" t="s">
        <v>36</v>
      </c>
      <c r="B14" s="28">
        <v>16</v>
      </c>
      <c r="C14" s="59">
        <v>339401</v>
      </c>
      <c r="D14" s="4"/>
      <c r="E14" s="12">
        <v>353652</v>
      </c>
      <c r="F14" s="4"/>
      <c r="G14" s="12">
        <v>372070</v>
      </c>
      <c r="H14" s="4"/>
      <c r="I14" s="12">
        <f>SUM(G14-E14)</f>
        <v>18418</v>
      </c>
      <c r="K14" s="53"/>
    </row>
    <row r="15" spans="1:11" x14ac:dyDescent="0.3">
      <c r="A15" s="20" t="s">
        <v>35</v>
      </c>
      <c r="B15" s="27">
        <v>16</v>
      </c>
      <c r="C15" s="4">
        <f>SUM(C14)</f>
        <v>339401</v>
      </c>
      <c r="D15" s="4"/>
      <c r="E15" s="4">
        <f>SUM(E14)</f>
        <v>353652</v>
      </c>
      <c r="F15" s="4"/>
      <c r="G15" s="4">
        <f>SUM(G14)</f>
        <v>372070</v>
      </c>
      <c r="H15" s="4"/>
      <c r="I15" s="4">
        <f>SUM(I14)</f>
        <v>18418</v>
      </c>
      <c r="K15" s="53"/>
    </row>
    <row r="16" spans="1:11" x14ac:dyDescent="0.3">
      <c r="B16" s="19"/>
      <c r="C16" s="58"/>
      <c r="E16" s="58"/>
      <c r="G16" s="58"/>
      <c r="I16" s="58"/>
      <c r="K16" s="53"/>
    </row>
    <row r="17" spans="1:12" ht="16.5" x14ac:dyDescent="0.3">
      <c r="A17" s="18" t="s">
        <v>34</v>
      </c>
      <c r="B17" s="22">
        <v>16</v>
      </c>
      <c r="C17" s="3">
        <f>C11+C15</f>
        <v>10858200</v>
      </c>
      <c r="D17" s="4"/>
      <c r="E17" s="3">
        <f>E11+E15</f>
        <v>10901524</v>
      </c>
      <c r="F17" s="4"/>
      <c r="G17" s="3">
        <f>G11+G15</f>
        <v>10847081</v>
      </c>
      <c r="H17" s="3"/>
      <c r="I17" s="3">
        <f>G17-E17</f>
        <v>-54443</v>
      </c>
      <c r="K17" s="57"/>
    </row>
    <row r="18" spans="1:12" x14ac:dyDescent="0.3">
      <c r="B18" s="19"/>
      <c r="C18" s="3"/>
      <c r="D18" s="4"/>
      <c r="E18" s="3"/>
      <c r="F18" s="4"/>
      <c r="G18" s="3"/>
      <c r="H18" s="3"/>
      <c r="I18" s="3"/>
      <c r="K18" s="57"/>
    </row>
    <row r="19" spans="1:12" ht="16.5" x14ac:dyDescent="0.3">
      <c r="A19" s="50" t="s">
        <v>33</v>
      </c>
      <c r="B19" s="23"/>
      <c r="C19" s="3"/>
      <c r="D19" s="4"/>
      <c r="E19" s="3"/>
      <c r="F19" s="4"/>
      <c r="G19" s="3"/>
      <c r="H19" s="3"/>
      <c r="I19" s="3"/>
      <c r="K19" s="57"/>
    </row>
    <row r="20" spans="1:12" ht="7.5" customHeight="1" x14ac:dyDescent="0.3">
      <c r="A20" s="50"/>
      <c r="B20" s="23"/>
      <c r="C20" s="3"/>
      <c r="D20" s="4"/>
      <c r="E20" s="3"/>
      <c r="F20" s="4"/>
      <c r="G20" s="3"/>
      <c r="H20" s="3"/>
      <c r="I20" s="3"/>
      <c r="K20" s="57"/>
    </row>
    <row r="21" spans="1:12" ht="15.75" x14ac:dyDescent="0.35">
      <c r="A21" s="32" t="s">
        <v>32</v>
      </c>
      <c r="B21" s="23"/>
      <c r="C21" s="3"/>
      <c r="D21" s="4"/>
      <c r="E21" s="3"/>
      <c r="F21" s="4"/>
      <c r="G21" s="3"/>
      <c r="H21" s="3"/>
      <c r="I21" s="3"/>
      <c r="K21" s="53"/>
    </row>
    <row r="22" spans="1:12" x14ac:dyDescent="0.3">
      <c r="A22" s="1" t="s">
        <v>12</v>
      </c>
      <c r="B22" s="28">
        <v>17</v>
      </c>
      <c r="C22" s="3">
        <v>52744</v>
      </c>
      <c r="D22" s="4"/>
      <c r="E22" s="3">
        <v>64060</v>
      </c>
      <c r="F22" s="4"/>
      <c r="G22" s="3">
        <v>64049</v>
      </c>
      <c r="H22" s="3"/>
      <c r="I22" s="3">
        <f>SUM(G22-E22)</f>
        <v>-11</v>
      </c>
      <c r="K22" s="53"/>
    </row>
    <row r="23" spans="1:12" x14ac:dyDescent="0.3">
      <c r="A23" s="1" t="s">
        <v>11</v>
      </c>
      <c r="B23" s="28">
        <v>17</v>
      </c>
      <c r="C23" s="3">
        <v>35641</v>
      </c>
      <c r="D23" s="4"/>
      <c r="E23" s="3">
        <v>38000</v>
      </c>
      <c r="F23" s="4"/>
      <c r="G23" s="3">
        <v>34700</v>
      </c>
      <c r="H23" s="3"/>
      <c r="I23" s="3">
        <f>SUM(G23-E23)</f>
        <v>-3300</v>
      </c>
      <c r="K23" s="53"/>
    </row>
    <row r="24" spans="1:12" x14ac:dyDescent="0.3">
      <c r="A24" s="1" t="s">
        <v>9</v>
      </c>
      <c r="B24" s="28">
        <v>18</v>
      </c>
      <c r="C24" s="4">
        <v>29557</v>
      </c>
      <c r="D24" s="4"/>
      <c r="E24" s="4">
        <v>44500</v>
      </c>
      <c r="F24" s="4"/>
      <c r="G24" s="4">
        <v>53100</v>
      </c>
      <c r="H24" s="3"/>
      <c r="I24" s="4">
        <f>SUM(G24-E24)</f>
        <v>8600</v>
      </c>
      <c r="J24" s="56"/>
      <c r="K24" s="53"/>
    </row>
    <row r="25" spans="1:12" x14ac:dyDescent="0.3">
      <c r="A25" s="1" t="s">
        <v>8</v>
      </c>
      <c r="B25" s="28">
        <v>18</v>
      </c>
      <c r="C25" s="59">
        <v>0</v>
      </c>
      <c r="D25" s="4"/>
      <c r="E25" s="12">
        <v>0</v>
      </c>
      <c r="F25" s="4"/>
      <c r="G25" s="12">
        <v>95000</v>
      </c>
      <c r="H25" s="3"/>
      <c r="I25" s="12">
        <f>SUM(G25-E25)</f>
        <v>95000</v>
      </c>
      <c r="J25" s="56"/>
      <c r="K25" s="53"/>
    </row>
    <row r="26" spans="1:12" x14ac:dyDescent="0.3">
      <c r="A26" s="20" t="s">
        <v>31</v>
      </c>
      <c r="B26" s="27">
        <v>18</v>
      </c>
      <c r="C26" s="3">
        <f>SUM(C22:C25)</f>
        <v>117942</v>
      </c>
      <c r="D26" s="4"/>
      <c r="E26" s="3">
        <f>SUM(E22:E25)</f>
        <v>146560</v>
      </c>
      <c r="F26" s="4"/>
      <c r="G26" s="3">
        <f>SUM(G22:G25)</f>
        <v>246849</v>
      </c>
      <c r="H26" s="3"/>
      <c r="I26" s="3">
        <f>SUM(I22:I25)</f>
        <v>100289</v>
      </c>
      <c r="J26" s="56"/>
      <c r="K26" s="53"/>
    </row>
    <row r="27" spans="1:12" ht="4.5" customHeight="1" x14ac:dyDescent="0.3">
      <c r="B27" s="19"/>
      <c r="C27" s="3"/>
      <c r="D27" s="4"/>
      <c r="E27" s="3"/>
      <c r="F27" s="4"/>
      <c r="G27" s="3"/>
      <c r="H27" s="3"/>
      <c r="I27" s="3"/>
    </row>
    <row r="28" spans="1:12" ht="15.75" x14ac:dyDescent="0.35">
      <c r="A28" s="32" t="s">
        <v>30</v>
      </c>
      <c r="B28" s="23"/>
      <c r="C28" s="3"/>
      <c r="D28" s="4"/>
      <c r="E28" s="3"/>
      <c r="F28" s="4"/>
      <c r="G28" s="3"/>
      <c r="H28" s="3"/>
      <c r="I28" s="3"/>
      <c r="J28" s="56"/>
      <c r="K28" s="57"/>
    </row>
    <row r="29" spans="1:12" x14ac:dyDescent="0.3">
      <c r="A29" s="1" t="s">
        <v>12</v>
      </c>
      <c r="B29" s="28">
        <v>19</v>
      </c>
      <c r="C29" s="3">
        <v>456512</v>
      </c>
      <c r="D29" s="4"/>
      <c r="E29" s="3">
        <v>531500</v>
      </c>
      <c r="F29" s="4"/>
      <c r="G29" s="3">
        <v>502000</v>
      </c>
      <c r="H29" s="3"/>
      <c r="I29" s="3">
        <f t="shared" ref="I29:I35" si="0">SUM(G29-E29)</f>
        <v>-29500</v>
      </c>
      <c r="J29" s="56"/>
      <c r="K29" s="57"/>
    </row>
    <row r="30" spans="1:12" x14ac:dyDescent="0.3">
      <c r="A30" s="1" t="s">
        <v>11</v>
      </c>
      <c r="B30" s="28">
        <v>21</v>
      </c>
      <c r="C30" s="3">
        <v>518845</v>
      </c>
      <c r="D30" s="4"/>
      <c r="E30" s="3">
        <v>632180</v>
      </c>
      <c r="F30" s="4"/>
      <c r="G30" s="3">
        <v>582200</v>
      </c>
      <c r="H30" s="3"/>
      <c r="I30" s="3">
        <f t="shared" si="0"/>
        <v>-49980</v>
      </c>
      <c r="J30" s="56"/>
      <c r="K30" s="57"/>
    </row>
    <row r="31" spans="1:12" x14ac:dyDescent="0.3">
      <c r="A31" s="1" t="s">
        <v>10</v>
      </c>
      <c r="B31" s="28">
        <v>21</v>
      </c>
      <c r="C31" s="3">
        <v>14128</v>
      </c>
      <c r="D31" s="4"/>
      <c r="E31" s="3">
        <v>20700</v>
      </c>
      <c r="F31" s="4"/>
      <c r="G31" s="3">
        <v>20700</v>
      </c>
      <c r="H31" s="3"/>
      <c r="I31" s="3">
        <f t="shared" si="0"/>
        <v>0</v>
      </c>
      <c r="J31" s="56"/>
      <c r="K31" s="57"/>
      <c r="L31" s="54"/>
    </row>
    <row r="32" spans="1:12" x14ac:dyDescent="0.3">
      <c r="A32" s="1" t="s">
        <v>9</v>
      </c>
      <c r="B32" s="28">
        <v>21</v>
      </c>
      <c r="C32" s="3">
        <v>8525</v>
      </c>
      <c r="D32" s="4"/>
      <c r="E32" s="3">
        <v>12280</v>
      </c>
      <c r="F32" s="4"/>
      <c r="G32" s="3">
        <v>13100</v>
      </c>
      <c r="H32" s="3"/>
      <c r="I32" s="3">
        <f t="shared" si="0"/>
        <v>820</v>
      </c>
      <c r="J32" s="56"/>
      <c r="K32" s="57"/>
      <c r="L32" s="54"/>
    </row>
    <row r="33" spans="1:12" x14ac:dyDescent="0.3">
      <c r="A33" s="1" t="s">
        <v>25</v>
      </c>
      <c r="B33" s="28">
        <v>22</v>
      </c>
      <c r="C33" s="3">
        <v>75</v>
      </c>
      <c r="D33" s="4"/>
      <c r="E33" s="3">
        <v>500</v>
      </c>
      <c r="F33" s="4"/>
      <c r="G33" s="3">
        <v>1500</v>
      </c>
      <c r="H33" s="3"/>
      <c r="I33" s="3">
        <f t="shared" si="0"/>
        <v>1000</v>
      </c>
      <c r="J33" s="56"/>
      <c r="K33" s="57"/>
      <c r="L33" s="54"/>
    </row>
    <row r="34" spans="1:12" x14ac:dyDescent="0.3">
      <c r="A34" s="1" t="s">
        <v>8</v>
      </c>
      <c r="B34" s="28">
        <v>22</v>
      </c>
      <c r="C34" s="3">
        <v>21159</v>
      </c>
      <c r="D34" s="4"/>
      <c r="E34" s="3">
        <v>1779500</v>
      </c>
      <c r="F34" s="4"/>
      <c r="G34" s="3">
        <v>722500</v>
      </c>
      <c r="H34" s="3"/>
      <c r="I34" s="3">
        <f t="shared" si="0"/>
        <v>-1057000</v>
      </c>
      <c r="J34" s="56"/>
      <c r="K34" s="55"/>
      <c r="L34" s="54"/>
    </row>
    <row r="35" spans="1:12" x14ac:dyDescent="0.3">
      <c r="A35" s="1" t="s">
        <v>29</v>
      </c>
      <c r="B35" s="28">
        <v>23</v>
      </c>
      <c r="C35" s="12">
        <v>361545</v>
      </c>
      <c r="D35" s="4"/>
      <c r="E35" s="12">
        <v>359611</v>
      </c>
      <c r="F35" s="4"/>
      <c r="G35" s="12">
        <v>349403</v>
      </c>
      <c r="H35" s="3"/>
      <c r="I35" s="12">
        <f t="shared" si="0"/>
        <v>-10208</v>
      </c>
      <c r="L35" s="54"/>
    </row>
    <row r="36" spans="1:12" x14ac:dyDescent="0.3">
      <c r="A36" s="20" t="s">
        <v>28</v>
      </c>
      <c r="B36" s="27">
        <v>23</v>
      </c>
      <c r="C36" s="3">
        <f>SUM(C29:C35)</f>
        <v>1380789</v>
      </c>
      <c r="D36" s="4"/>
      <c r="E36" s="3">
        <f>SUM(E29:E35)</f>
        <v>3336271</v>
      </c>
      <c r="F36" s="4"/>
      <c r="G36" s="3">
        <f>SUM(G29:G35)</f>
        <v>2191403</v>
      </c>
      <c r="H36" s="3"/>
      <c r="I36" s="3">
        <f>G36-E36</f>
        <v>-1144868</v>
      </c>
      <c r="L36" s="54"/>
    </row>
    <row r="37" spans="1:12" ht="6" customHeight="1" x14ac:dyDescent="0.3">
      <c r="B37" s="19"/>
      <c r="C37" s="3"/>
      <c r="D37" s="4"/>
      <c r="E37" s="3"/>
      <c r="F37" s="4"/>
      <c r="G37" s="3"/>
      <c r="H37" s="3"/>
      <c r="I37" s="3"/>
      <c r="K37" s="53"/>
    </row>
    <row r="38" spans="1:12" ht="15.75" x14ac:dyDescent="0.35">
      <c r="A38" s="32" t="s">
        <v>27</v>
      </c>
      <c r="B38" s="23"/>
      <c r="C38" s="3"/>
      <c r="D38" s="4"/>
      <c r="E38" s="3"/>
      <c r="F38" s="4"/>
      <c r="G38" s="3"/>
      <c r="H38" s="3"/>
      <c r="I38" s="3"/>
      <c r="K38" s="52"/>
    </row>
    <row r="39" spans="1:12" x14ac:dyDescent="0.3">
      <c r="A39" s="1" t="s">
        <v>12</v>
      </c>
      <c r="B39" s="28">
        <v>24</v>
      </c>
      <c r="C39" s="3">
        <v>2912164</v>
      </c>
      <c r="D39" s="4"/>
      <c r="E39" s="3">
        <v>3740155</v>
      </c>
      <c r="F39" s="4"/>
      <c r="G39" s="3">
        <v>3612874</v>
      </c>
      <c r="H39" s="3"/>
      <c r="I39" s="3">
        <f t="shared" ref="I39:I44" si="1">SUM(G39-E39)</f>
        <v>-127281</v>
      </c>
      <c r="K39" s="51"/>
    </row>
    <row r="40" spans="1:12" x14ac:dyDescent="0.3">
      <c r="A40" s="1" t="s">
        <v>11</v>
      </c>
      <c r="B40" s="28">
        <v>25</v>
      </c>
      <c r="C40" s="3">
        <v>797856</v>
      </c>
      <c r="D40" s="4"/>
      <c r="E40" s="3">
        <v>811560</v>
      </c>
      <c r="F40" s="4"/>
      <c r="G40" s="3">
        <v>937950</v>
      </c>
      <c r="H40" s="3"/>
      <c r="I40" s="3">
        <f t="shared" si="1"/>
        <v>126390</v>
      </c>
      <c r="K40" s="51"/>
    </row>
    <row r="41" spans="1:12" x14ac:dyDescent="0.3">
      <c r="A41" s="1" t="s">
        <v>10</v>
      </c>
      <c r="B41" s="28">
        <v>26</v>
      </c>
      <c r="C41" s="3">
        <v>223828</v>
      </c>
      <c r="D41" s="4"/>
      <c r="E41" s="3">
        <v>669500</v>
      </c>
      <c r="F41" s="4"/>
      <c r="G41" s="3">
        <v>686000</v>
      </c>
      <c r="H41" s="3"/>
      <c r="I41" s="3">
        <f t="shared" si="1"/>
        <v>16500</v>
      </c>
      <c r="K41" s="51"/>
    </row>
    <row r="42" spans="1:12" x14ac:dyDescent="0.3">
      <c r="A42" s="1" t="s">
        <v>26</v>
      </c>
      <c r="B42" s="28">
        <v>26</v>
      </c>
      <c r="C42" s="3">
        <v>0</v>
      </c>
      <c r="D42" s="4"/>
      <c r="E42" s="3">
        <v>350000</v>
      </c>
      <c r="F42" s="4"/>
      <c r="G42" s="3">
        <v>350000</v>
      </c>
      <c r="H42" s="3"/>
      <c r="I42" s="3">
        <f t="shared" si="1"/>
        <v>0</v>
      </c>
    </row>
    <row r="43" spans="1:12" x14ac:dyDescent="0.3">
      <c r="A43" s="1" t="s">
        <v>9</v>
      </c>
      <c r="B43" s="28">
        <v>27</v>
      </c>
      <c r="C43" s="3">
        <v>10524</v>
      </c>
      <c r="D43" s="4"/>
      <c r="E43" s="3">
        <v>9600</v>
      </c>
      <c r="F43" s="4"/>
      <c r="G43" s="3">
        <v>10600</v>
      </c>
      <c r="H43" s="3"/>
      <c r="I43" s="3">
        <f t="shared" si="1"/>
        <v>1000</v>
      </c>
    </row>
    <row r="44" spans="1:12" x14ac:dyDescent="0.3">
      <c r="A44" s="1" t="s">
        <v>8</v>
      </c>
      <c r="B44" s="28">
        <v>28</v>
      </c>
      <c r="C44" s="12">
        <v>192439</v>
      </c>
      <c r="D44" s="4"/>
      <c r="E44" s="12">
        <v>435700</v>
      </c>
      <c r="F44" s="4"/>
      <c r="G44" s="12">
        <v>417000</v>
      </c>
      <c r="H44" s="3"/>
      <c r="I44" s="12">
        <f t="shared" si="1"/>
        <v>-18700</v>
      </c>
      <c r="K44" s="51"/>
    </row>
    <row r="45" spans="1:12" x14ac:dyDescent="0.3">
      <c r="A45" s="20" t="s">
        <v>24</v>
      </c>
      <c r="B45" s="27">
        <v>28</v>
      </c>
      <c r="C45" s="3">
        <f>SUM(C39:C44)</f>
        <v>4136811</v>
      </c>
      <c r="D45" s="15"/>
      <c r="E45" s="3">
        <f>SUM(E39:E44)</f>
        <v>6016515</v>
      </c>
      <c r="F45" s="15"/>
      <c r="G45" s="3">
        <f>SUM(G39:G44)</f>
        <v>6014424</v>
      </c>
      <c r="H45" s="14"/>
      <c r="I45" s="3">
        <f>G45-E45</f>
        <v>-2091</v>
      </c>
      <c r="K45" s="51"/>
    </row>
    <row r="46" spans="1:12" x14ac:dyDescent="0.3">
      <c r="A46" s="20"/>
      <c r="B46" s="72"/>
      <c r="C46" s="3"/>
      <c r="D46" s="15"/>
      <c r="E46" s="3"/>
      <c r="F46" s="15"/>
      <c r="G46" s="3"/>
      <c r="H46" s="14"/>
      <c r="I46" s="3"/>
      <c r="K46" s="51"/>
    </row>
    <row r="47" spans="1:12" ht="16.5" x14ac:dyDescent="0.3">
      <c r="A47" s="71" t="s">
        <v>23</v>
      </c>
      <c r="B47" s="71"/>
      <c r="C47" s="71"/>
      <c r="D47" s="71"/>
      <c r="E47" s="71"/>
      <c r="F47" s="71"/>
      <c r="G47" s="71"/>
      <c r="H47" s="71"/>
      <c r="I47" s="71"/>
      <c r="K47" s="51"/>
    </row>
    <row r="48" spans="1:12" x14ac:dyDescent="0.3">
      <c r="A48" s="20"/>
      <c r="B48" s="19"/>
      <c r="C48" s="14"/>
      <c r="D48" s="15"/>
      <c r="E48" s="14"/>
      <c r="F48" s="15"/>
      <c r="G48" s="14"/>
      <c r="H48" s="14"/>
      <c r="I48" s="14"/>
      <c r="K48" s="51"/>
    </row>
    <row r="49" spans="1:9" ht="16.5" x14ac:dyDescent="0.3">
      <c r="A49" s="50" t="s">
        <v>22</v>
      </c>
      <c r="B49" s="49"/>
      <c r="C49" s="3"/>
      <c r="D49" s="3"/>
      <c r="E49" s="3"/>
      <c r="F49" s="3"/>
      <c r="G49" s="3"/>
      <c r="H49" s="3"/>
      <c r="I49" s="3"/>
    </row>
    <row r="50" spans="1:9" ht="17.25" x14ac:dyDescent="0.35">
      <c r="A50" s="48"/>
      <c r="B50" s="47"/>
      <c r="C50" s="5" t="s">
        <v>21</v>
      </c>
      <c r="D50" s="3"/>
      <c r="E50" s="46"/>
      <c r="F50" s="3"/>
      <c r="G50" s="46"/>
      <c r="H50" s="3"/>
      <c r="I50" s="45" t="s">
        <v>20</v>
      </c>
    </row>
    <row r="51" spans="1:9" ht="15.75" x14ac:dyDescent="0.35">
      <c r="B51" s="2" t="s">
        <v>19</v>
      </c>
      <c r="C51" s="44" t="s">
        <v>18</v>
      </c>
      <c r="D51" s="44"/>
      <c r="E51" s="44" t="s">
        <v>17</v>
      </c>
      <c r="F51" s="44"/>
      <c r="G51" s="44" t="s">
        <v>17</v>
      </c>
      <c r="H51" s="43"/>
      <c r="I51" s="10" t="s">
        <v>17</v>
      </c>
    </row>
    <row r="52" spans="1:9" x14ac:dyDescent="0.35">
      <c r="A52" s="42"/>
      <c r="B52" s="31" t="s">
        <v>16</v>
      </c>
      <c r="C52" s="41" t="s">
        <v>46</v>
      </c>
      <c r="D52" s="41"/>
      <c r="E52" s="39" t="s">
        <v>44</v>
      </c>
      <c r="F52" s="39"/>
      <c r="G52" s="39" t="s">
        <v>47</v>
      </c>
      <c r="H52" s="38"/>
      <c r="I52" s="39" t="s">
        <v>44</v>
      </c>
    </row>
    <row r="53" spans="1:9" ht="15.75" x14ac:dyDescent="0.35">
      <c r="C53" s="41"/>
      <c r="D53" s="40"/>
      <c r="E53" s="39"/>
      <c r="F53" s="39"/>
      <c r="G53" s="39"/>
      <c r="H53" s="38"/>
      <c r="I53" s="37"/>
    </row>
    <row r="54" spans="1:9" ht="15.75" x14ac:dyDescent="0.35">
      <c r="A54" s="32" t="s">
        <v>15</v>
      </c>
      <c r="B54" s="19"/>
      <c r="C54" s="14"/>
      <c r="D54" s="15"/>
      <c r="E54" s="14"/>
      <c r="F54" s="15"/>
      <c r="G54" s="14"/>
      <c r="H54" s="14"/>
      <c r="I54" s="14"/>
    </row>
    <row r="55" spans="1:9" x14ac:dyDescent="0.3">
      <c r="A55" s="36" t="s">
        <v>11</v>
      </c>
      <c r="B55" s="68">
        <v>29</v>
      </c>
      <c r="C55" s="15">
        <v>580667</v>
      </c>
      <c r="D55" s="15"/>
      <c r="E55" s="7">
        <v>1282700</v>
      </c>
      <c r="F55" s="15"/>
      <c r="G55" s="7">
        <v>8639450</v>
      </c>
      <c r="H55" s="15"/>
      <c r="I55" s="15">
        <f>SUM(G55-E55)</f>
        <v>7356750</v>
      </c>
    </row>
    <row r="56" spans="1:9" x14ac:dyDescent="0.3">
      <c r="A56" s="36" t="s">
        <v>43</v>
      </c>
      <c r="B56" s="68">
        <v>29</v>
      </c>
      <c r="C56" s="59">
        <v>0</v>
      </c>
      <c r="D56" s="66"/>
      <c r="E56" s="67">
        <v>800000</v>
      </c>
      <c r="F56" s="15"/>
      <c r="G56" s="67">
        <v>600000</v>
      </c>
      <c r="H56" s="66"/>
      <c r="I56" s="12">
        <f>SUM(G56-E56)</f>
        <v>-200000</v>
      </c>
    </row>
    <row r="57" spans="1:9" x14ac:dyDescent="0.3">
      <c r="A57" s="35" t="s">
        <v>14</v>
      </c>
      <c r="B57" s="27">
        <v>29</v>
      </c>
      <c r="C57" s="29">
        <f>SUM(C55:C56)</f>
        <v>580667</v>
      </c>
      <c r="D57" s="30"/>
      <c r="E57" s="29">
        <f>SUM(E55:E56)</f>
        <v>2082700</v>
      </c>
      <c r="F57" s="30"/>
      <c r="G57" s="29">
        <f>SUM(G55:G56)</f>
        <v>9239450</v>
      </c>
      <c r="H57" s="29"/>
      <c r="I57" s="4">
        <f>G57-E57</f>
        <v>7156750</v>
      </c>
    </row>
    <row r="58" spans="1:9" ht="15.75" x14ac:dyDescent="0.35">
      <c r="C58" s="33"/>
      <c r="D58" s="34"/>
      <c r="E58" s="33"/>
      <c r="F58" s="33"/>
      <c r="G58" s="33"/>
      <c r="H58" s="34"/>
      <c r="I58" s="33"/>
    </row>
    <row r="59" spans="1:9" ht="15.75" x14ac:dyDescent="0.35">
      <c r="A59" s="32" t="s">
        <v>13</v>
      </c>
      <c r="B59" s="31"/>
      <c r="C59" s="29"/>
      <c r="D59" s="30"/>
      <c r="E59" s="29"/>
      <c r="F59" s="30"/>
      <c r="G59" s="29"/>
      <c r="H59" s="29"/>
      <c r="I59" s="29"/>
    </row>
    <row r="60" spans="1:9" x14ac:dyDescent="0.3">
      <c r="A60" s="1" t="s">
        <v>12</v>
      </c>
      <c r="B60" s="28">
        <v>30</v>
      </c>
      <c r="C60" s="29">
        <v>647431</v>
      </c>
      <c r="D60" s="29"/>
      <c r="E60" s="29">
        <v>811000</v>
      </c>
      <c r="F60" s="30"/>
      <c r="G60" s="29">
        <v>697000</v>
      </c>
      <c r="H60" s="29"/>
      <c r="I60" s="3">
        <f>SUM(G60-E60)</f>
        <v>-114000</v>
      </c>
    </row>
    <row r="61" spans="1:9" x14ac:dyDescent="0.3">
      <c r="A61" s="1" t="s">
        <v>11</v>
      </c>
      <c r="B61" s="28">
        <v>31</v>
      </c>
      <c r="C61" s="3">
        <v>136396</v>
      </c>
      <c r="D61" s="4"/>
      <c r="E61" s="3">
        <v>169740</v>
      </c>
      <c r="F61" s="4"/>
      <c r="G61" s="3">
        <v>155240</v>
      </c>
      <c r="H61" s="3"/>
      <c r="I61" s="3">
        <f>SUM(G61-E61)</f>
        <v>-14500</v>
      </c>
    </row>
    <row r="62" spans="1:9" x14ac:dyDescent="0.3">
      <c r="A62" s="1" t="s">
        <v>10</v>
      </c>
      <c r="B62" s="28">
        <v>31</v>
      </c>
      <c r="C62" s="3">
        <v>37552</v>
      </c>
      <c r="D62" s="4"/>
      <c r="E62" s="3">
        <v>99900</v>
      </c>
      <c r="F62" s="4"/>
      <c r="G62" s="3">
        <v>99900</v>
      </c>
      <c r="H62" s="3"/>
      <c r="I62" s="3">
        <f>SUM(G62-E62)</f>
        <v>0</v>
      </c>
    </row>
    <row r="63" spans="1:9" x14ac:dyDescent="0.3">
      <c r="A63" s="1" t="s">
        <v>9</v>
      </c>
      <c r="B63" s="28">
        <v>31</v>
      </c>
      <c r="C63" s="3">
        <v>4477</v>
      </c>
      <c r="D63" s="4"/>
      <c r="E63" s="3">
        <v>4500</v>
      </c>
      <c r="F63" s="4"/>
      <c r="G63" s="3">
        <v>5000</v>
      </c>
      <c r="H63" s="3"/>
      <c r="I63" s="3">
        <f>SUM(G63-E63)</f>
        <v>500</v>
      </c>
    </row>
    <row r="64" spans="1:9" x14ac:dyDescent="0.3">
      <c r="A64" s="1" t="s">
        <v>8</v>
      </c>
      <c r="B64" s="28">
        <v>32</v>
      </c>
      <c r="C64" s="12">
        <v>33887</v>
      </c>
      <c r="D64" s="4"/>
      <c r="E64" s="12">
        <v>38000</v>
      </c>
      <c r="F64" s="4"/>
      <c r="G64" s="12">
        <v>53500</v>
      </c>
      <c r="H64" s="3"/>
      <c r="I64" s="12">
        <f>SUM(G64-E64)</f>
        <v>15500</v>
      </c>
    </row>
    <row r="65" spans="1:9" x14ac:dyDescent="0.3">
      <c r="A65" s="20" t="s">
        <v>7</v>
      </c>
      <c r="B65" s="27">
        <v>32</v>
      </c>
      <c r="C65" s="3">
        <f>SUM(C60:C64)</f>
        <v>859743</v>
      </c>
      <c r="D65" s="4"/>
      <c r="E65" s="3">
        <f>SUM(E60:E64)</f>
        <v>1123140</v>
      </c>
      <c r="F65" s="4"/>
      <c r="G65" s="3">
        <f>SUM(G60:G64)</f>
        <v>1010640</v>
      </c>
      <c r="H65" s="3"/>
      <c r="I65" s="3">
        <f>G65-E65</f>
        <v>-112500</v>
      </c>
    </row>
    <row r="66" spans="1:9" x14ac:dyDescent="0.3">
      <c r="B66" s="19"/>
      <c r="C66" s="12"/>
      <c r="D66" s="4"/>
      <c r="E66" s="12"/>
      <c r="F66" s="4"/>
      <c r="G66" s="12"/>
      <c r="H66" s="3"/>
      <c r="I66" s="12"/>
    </row>
    <row r="67" spans="1:9" ht="16.5" x14ac:dyDescent="0.3">
      <c r="A67" s="18" t="s">
        <v>6</v>
      </c>
      <c r="B67" s="22">
        <v>32</v>
      </c>
      <c r="C67" s="3">
        <f>SUM(C26+C36+C45+C57+C65)</f>
        <v>7075952</v>
      </c>
      <c r="D67" s="4"/>
      <c r="E67" s="3">
        <f>E26+E36+E45+E57+E65</f>
        <v>12705186</v>
      </c>
      <c r="F67" s="4"/>
      <c r="G67" s="3">
        <f>G26+G36+G45+G57+G65</f>
        <v>18702766</v>
      </c>
      <c r="H67" s="3"/>
      <c r="I67" s="3">
        <f>I26+I36+I45+I57+I65</f>
        <v>5997580</v>
      </c>
    </row>
    <row r="68" spans="1:9" ht="16.5" x14ac:dyDescent="0.3">
      <c r="A68" s="26"/>
      <c r="B68" s="25"/>
      <c r="C68" s="24"/>
      <c r="D68" s="4"/>
      <c r="E68" s="3"/>
      <c r="F68" s="4"/>
      <c r="G68" s="3"/>
      <c r="H68" s="3"/>
      <c r="I68" s="3"/>
    </row>
    <row r="69" spans="1:9" x14ac:dyDescent="0.3">
      <c r="B69" s="19"/>
      <c r="C69" s="3"/>
      <c r="D69" s="4"/>
      <c r="E69" s="3"/>
      <c r="F69" s="4"/>
      <c r="G69" s="3"/>
      <c r="H69" s="3"/>
      <c r="I69" s="3"/>
    </row>
    <row r="70" spans="1:9" x14ac:dyDescent="0.3">
      <c r="A70" s="1" t="s">
        <v>5</v>
      </c>
      <c r="B70" s="22">
        <v>33</v>
      </c>
      <c r="C70" s="12">
        <v>500000</v>
      </c>
      <c r="D70" s="4"/>
      <c r="E70" s="12">
        <v>3304000</v>
      </c>
      <c r="F70" s="4"/>
      <c r="G70" s="12">
        <v>950000</v>
      </c>
      <c r="H70" s="4"/>
      <c r="I70" s="12">
        <f>G70-E70</f>
        <v>-2354000</v>
      </c>
    </row>
    <row r="71" spans="1:9" x14ac:dyDescent="0.3">
      <c r="B71" s="23"/>
      <c r="C71" s="4"/>
      <c r="D71" s="4"/>
      <c r="E71" s="4"/>
      <c r="F71" s="4"/>
      <c r="G71" s="4"/>
      <c r="H71" s="4"/>
      <c r="I71" s="4"/>
    </row>
    <row r="72" spans="1:9" x14ac:dyDescent="0.3">
      <c r="B72" s="19"/>
      <c r="C72" s="4"/>
      <c r="D72" s="4"/>
      <c r="E72" s="4"/>
      <c r="F72" s="4"/>
      <c r="G72" s="4"/>
      <c r="H72" s="4"/>
      <c r="I72" s="4"/>
    </row>
    <row r="73" spans="1:9" ht="16.5" x14ac:dyDescent="0.3">
      <c r="A73" s="18" t="s">
        <v>4</v>
      </c>
      <c r="B73" s="22">
        <v>33</v>
      </c>
      <c r="C73" s="14">
        <f>SUM(C67+C70)</f>
        <v>7575952</v>
      </c>
      <c r="D73" s="4"/>
      <c r="E73" s="14">
        <f>E67+E70</f>
        <v>16009186</v>
      </c>
      <c r="F73" s="4"/>
      <c r="G73" s="14">
        <f>G67+G70</f>
        <v>19652766</v>
      </c>
      <c r="H73" s="4"/>
      <c r="I73" s="3">
        <f>G73-E73</f>
        <v>3643580</v>
      </c>
    </row>
    <row r="74" spans="1:9" ht="16.5" x14ac:dyDescent="0.3">
      <c r="A74" s="18" t="s">
        <v>3</v>
      </c>
      <c r="B74" s="21"/>
      <c r="C74" s="4"/>
      <c r="D74" s="4"/>
      <c r="E74" s="4"/>
      <c r="F74" s="4"/>
      <c r="G74" s="4"/>
      <c r="H74" s="4"/>
      <c r="I74" s="3"/>
    </row>
    <row r="75" spans="1:9" x14ac:dyDescent="0.3">
      <c r="A75" s="20"/>
      <c r="B75" s="19"/>
      <c r="C75" s="4"/>
      <c r="D75" s="4"/>
      <c r="E75" s="4"/>
      <c r="F75" s="4"/>
      <c r="G75" s="4"/>
      <c r="H75" s="4"/>
      <c r="I75" s="4"/>
    </row>
    <row r="76" spans="1:9" x14ac:dyDescent="0.3">
      <c r="C76" s="4"/>
      <c r="D76" s="4"/>
      <c r="E76" s="4"/>
      <c r="F76" s="4"/>
      <c r="G76" s="4"/>
      <c r="H76" s="4"/>
      <c r="I76" s="4"/>
    </row>
    <row r="77" spans="1:9" ht="16.5" x14ac:dyDescent="0.3">
      <c r="A77" s="18" t="s">
        <v>2</v>
      </c>
      <c r="B77" s="69">
        <v>34</v>
      </c>
      <c r="C77" s="17"/>
      <c r="D77" s="15"/>
      <c r="E77" s="16">
        <f>E17-E73</f>
        <v>-5107662</v>
      </c>
      <c r="F77" s="15"/>
      <c r="G77" s="16">
        <f>G17-G73</f>
        <v>-8805685</v>
      </c>
      <c r="H77" s="15"/>
      <c r="I77" s="16">
        <f>SUM(G77-E77)</f>
        <v>-3698023</v>
      </c>
    </row>
    <row r="78" spans="1:9" x14ac:dyDescent="0.3">
      <c r="B78" s="19"/>
      <c r="C78" s="15"/>
      <c r="D78" s="15"/>
      <c r="E78" s="14"/>
      <c r="F78" s="15"/>
      <c r="G78" s="14"/>
      <c r="H78" s="14"/>
      <c r="I78" s="14"/>
    </row>
    <row r="79" spans="1:9" x14ac:dyDescent="0.3">
      <c r="B79" s="19"/>
      <c r="C79" s="4"/>
      <c r="D79" s="4"/>
      <c r="E79" s="3"/>
      <c r="F79" s="4"/>
      <c r="G79" s="3"/>
      <c r="H79" s="3"/>
      <c r="I79" s="3"/>
    </row>
    <row r="80" spans="1:9" x14ac:dyDescent="0.3">
      <c r="A80" s="1" t="s">
        <v>49</v>
      </c>
      <c r="B80" s="69">
        <v>34</v>
      </c>
      <c r="C80" s="8"/>
      <c r="D80" s="8"/>
      <c r="E80" s="12">
        <v>20954781</v>
      </c>
      <c r="F80" s="7"/>
      <c r="H80" s="3"/>
      <c r="I80" s="5"/>
    </row>
    <row r="81" spans="1:9" x14ac:dyDescent="0.3">
      <c r="A81" s="1" t="s">
        <v>1</v>
      </c>
      <c r="B81" s="19"/>
      <c r="C81" s="8"/>
      <c r="D81" s="8"/>
      <c r="E81" s="7"/>
      <c r="F81" s="7"/>
      <c r="G81" s="7"/>
      <c r="H81" s="3"/>
      <c r="I81" s="5"/>
    </row>
    <row r="82" spans="1:9" x14ac:dyDescent="0.3">
      <c r="B82" s="19"/>
      <c r="C82" s="8"/>
      <c r="D82" s="8"/>
      <c r="E82" s="7"/>
      <c r="F82" s="7"/>
      <c r="G82" s="7"/>
      <c r="H82" s="3"/>
      <c r="I82" s="5"/>
    </row>
    <row r="83" spans="1:9" ht="15.75" thickBot="1" x14ac:dyDescent="0.35">
      <c r="A83" s="1" t="s">
        <v>45</v>
      </c>
      <c r="B83" s="69">
        <v>34</v>
      </c>
      <c r="C83" s="8"/>
      <c r="D83" s="8"/>
      <c r="E83" s="13">
        <v>15847119</v>
      </c>
      <c r="F83" s="7"/>
      <c r="G83" s="12">
        <v>15847119</v>
      </c>
      <c r="H83" s="3"/>
      <c r="I83" s="5"/>
    </row>
    <row r="84" spans="1:9" ht="15.75" thickTop="1" x14ac:dyDescent="0.3">
      <c r="B84" s="19"/>
      <c r="C84" s="8"/>
      <c r="D84" s="8"/>
      <c r="E84" s="7"/>
      <c r="F84" s="7"/>
      <c r="G84" s="7"/>
      <c r="H84" s="3"/>
      <c r="I84" s="5"/>
    </row>
    <row r="85" spans="1:9" ht="15.75" x14ac:dyDescent="0.35">
      <c r="A85" s="11" t="s">
        <v>0</v>
      </c>
      <c r="B85" s="19"/>
      <c r="C85" s="8"/>
      <c r="D85" s="8"/>
      <c r="E85" s="9"/>
      <c r="F85" s="7"/>
      <c r="G85" s="9"/>
      <c r="H85" s="3"/>
      <c r="I85" s="5"/>
    </row>
    <row r="86" spans="1:9" ht="15.75" thickBot="1" x14ac:dyDescent="0.35">
      <c r="A86" s="1" t="s">
        <v>50</v>
      </c>
      <c r="B86" s="69">
        <v>34</v>
      </c>
      <c r="C86" s="8"/>
      <c r="D86" s="8"/>
      <c r="E86" s="7"/>
      <c r="F86" s="7"/>
      <c r="G86" s="6">
        <f>G83+G77</f>
        <v>7041434</v>
      </c>
      <c r="H86" s="3"/>
      <c r="I86" s="5"/>
    </row>
    <row r="87" spans="1:9" ht="15.75" thickTop="1" x14ac:dyDescent="0.3">
      <c r="C87" s="4"/>
      <c r="D87" s="4"/>
      <c r="E87" s="3"/>
      <c r="F87" s="4"/>
      <c r="G87" s="3"/>
      <c r="H87" s="3"/>
      <c r="I87" s="3"/>
    </row>
    <row r="88" spans="1:9" x14ac:dyDescent="0.3">
      <c r="C88" s="3"/>
      <c r="D88" s="4"/>
      <c r="E88" s="3"/>
      <c r="F88" s="4"/>
      <c r="G88" s="3"/>
      <c r="H88" s="3"/>
      <c r="I88" s="3"/>
    </row>
    <row r="89" spans="1:9" x14ac:dyDescent="0.3">
      <c r="C89" s="3"/>
      <c r="D89" s="3"/>
      <c r="E89" s="3"/>
      <c r="F89" s="3"/>
      <c r="G89" s="3"/>
      <c r="H89" s="3"/>
      <c r="I89" s="3"/>
    </row>
    <row r="90" spans="1:9" x14ac:dyDescent="0.3">
      <c r="C90" s="3"/>
      <c r="D90" s="3"/>
      <c r="E90" s="3"/>
      <c r="F90" s="3"/>
      <c r="G90" s="3"/>
      <c r="H90" s="3"/>
      <c r="I90" s="3"/>
    </row>
    <row r="91" spans="1:9" x14ac:dyDescent="0.3">
      <c r="C91" s="3"/>
      <c r="D91" s="3"/>
      <c r="E91" s="3"/>
      <c r="F91" s="3"/>
      <c r="G91" s="3"/>
      <c r="H91" s="3"/>
      <c r="I91" s="3"/>
    </row>
    <row r="92" spans="1:9" x14ac:dyDescent="0.3">
      <c r="C92" s="3"/>
      <c r="D92" s="3"/>
      <c r="E92" s="3"/>
      <c r="F92" s="3"/>
      <c r="G92" s="3"/>
      <c r="H92" s="3"/>
      <c r="I92" s="3"/>
    </row>
    <row r="93" spans="1:9" x14ac:dyDescent="0.3">
      <c r="C93" s="3"/>
      <c r="D93" s="3"/>
      <c r="E93" s="3"/>
      <c r="F93" s="3"/>
      <c r="G93" s="3"/>
      <c r="H93" s="3"/>
      <c r="I93" s="3"/>
    </row>
    <row r="94" spans="1:9" x14ac:dyDescent="0.3">
      <c r="C94" s="3"/>
      <c r="D94" s="3"/>
      <c r="E94" s="3"/>
      <c r="F94" s="3"/>
      <c r="G94" s="3"/>
      <c r="H94" s="3"/>
      <c r="I94" s="3"/>
    </row>
    <row r="95" spans="1:9" x14ac:dyDescent="0.3">
      <c r="C95" s="3"/>
      <c r="D95" s="3"/>
      <c r="E95" s="3"/>
      <c r="F95" s="3"/>
      <c r="G95" s="3"/>
      <c r="H95" s="3"/>
      <c r="I95" s="3"/>
    </row>
    <row r="96" spans="1:9" x14ac:dyDescent="0.3">
      <c r="C96" s="3"/>
      <c r="D96" s="3"/>
      <c r="E96" s="3"/>
      <c r="F96" s="3"/>
      <c r="G96" s="3"/>
      <c r="H96" s="3"/>
      <c r="I96" s="3"/>
    </row>
    <row r="97" spans="3:9" ht="10.5" customHeight="1" x14ac:dyDescent="0.3">
      <c r="C97" s="3"/>
      <c r="D97" s="3"/>
      <c r="E97" s="3"/>
      <c r="F97" s="3"/>
      <c r="G97" s="3"/>
      <c r="H97" s="3"/>
      <c r="I97" s="3"/>
    </row>
    <row r="98" spans="3:9" x14ac:dyDescent="0.3">
      <c r="C98" s="3"/>
      <c r="D98" s="3"/>
      <c r="E98" s="3"/>
      <c r="F98" s="3"/>
      <c r="G98" s="3"/>
      <c r="H98" s="3"/>
      <c r="I98" s="3"/>
    </row>
    <row r="99" spans="3:9" x14ac:dyDescent="0.3">
      <c r="C99" s="3"/>
      <c r="D99" s="3"/>
      <c r="E99" s="3"/>
      <c r="F99" s="3"/>
      <c r="G99" s="3"/>
      <c r="H99" s="3"/>
      <c r="I99" s="3"/>
    </row>
    <row r="100" spans="3:9" x14ac:dyDescent="0.3">
      <c r="C100" s="3"/>
      <c r="D100" s="3"/>
      <c r="E100" s="3"/>
      <c r="F100" s="3"/>
      <c r="G100" s="3"/>
      <c r="H100" s="3"/>
      <c r="I100" s="3"/>
    </row>
    <row r="101" spans="3:9" x14ac:dyDescent="0.3">
      <c r="C101" s="3"/>
      <c r="D101" s="3"/>
      <c r="E101" s="3"/>
      <c r="F101" s="3"/>
      <c r="G101" s="3"/>
      <c r="H101" s="3"/>
      <c r="I101" s="3"/>
    </row>
    <row r="102" spans="3:9" x14ac:dyDescent="0.3">
      <c r="C102" s="3"/>
      <c r="D102" s="3"/>
      <c r="E102" s="3"/>
      <c r="F102" s="3"/>
      <c r="G102" s="3"/>
      <c r="H102" s="3"/>
      <c r="I102" s="3"/>
    </row>
    <row r="103" spans="3:9" x14ac:dyDescent="0.3">
      <c r="C103" s="3"/>
      <c r="D103" s="3"/>
      <c r="E103" s="3"/>
      <c r="F103" s="3"/>
      <c r="G103" s="3"/>
      <c r="H103" s="3"/>
      <c r="I103" s="3"/>
    </row>
    <row r="104" spans="3:9" x14ac:dyDescent="0.3">
      <c r="C104" s="3"/>
      <c r="D104" s="3"/>
      <c r="E104" s="3"/>
      <c r="F104" s="3"/>
      <c r="G104" s="3"/>
      <c r="H104" s="3"/>
      <c r="I104" s="3"/>
    </row>
    <row r="105" spans="3:9" x14ac:dyDescent="0.3">
      <c r="C105" s="3"/>
      <c r="D105" s="3"/>
      <c r="E105" s="3"/>
      <c r="F105" s="3"/>
      <c r="G105" s="3"/>
      <c r="H105" s="3"/>
      <c r="I105" s="3"/>
    </row>
    <row r="106" spans="3:9" x14ac:dyDescent="0.3">
      <c r="C106" s="3"/>
      <c r="D106" s="3"/>
      <c r="E106" s="3"/>
      <c r="F106" s="3"/>
      <c r="G106" s="3"/>
      <c r="H106" s="3"/>
      <c r="I106" s="3"/>
    </row>
    <row r="107" spans="3:9" x14ac:dyDescent="0.3">
      <c r="C107" s="3"/>
      <c r="D107" s="3"/>
      <c r="E107" s="3"/>
      <c r="F107" s="3"/>
      <c r="G107" s="3"/>
      <c r="H107" s="3"/>
      <c r="I107" s="3"/>
    </row>
    <row r="108" spans="3:9" x14ac:dyDescent="0.3">
      <c r="C108" s="3"/>
      <c r="D108" s="3"/>
      <c r="E108" s="3"/>
      <c r="F108" s="3"/>
      <c r="G108" s="3"/>
      <c r="H108" s="3"/>
      <c r="I108" s="3"/>
    </row>
    <row r="109" spans="3:9" x14ac:dyDescent="0.3">
      <c r="C109" s="3"/>
      <c r="D109" s="3"/>
      <c r="E109" s="3"/>
      <c r="F109" s="3"/>
      <c r="G109" s="3"/>
      <c r="H109" s="3"/>
      <c r="I109" s="3"/>
    </row>
    <row r="110" spans="3:9" x14ac:dyDescent="0.3">
      <c r="C110" s="3"/>
      <c r="D110" s="3"/>
      <c r="E110" s="3"/>
      <c r="F110" s="3"/>
      <c r="G110" s="3"/>
      <c r="H110" s="3"/>
      <c r="I110" s="3"/>
    </row>
    <row r="111" spans="3:9" x14ac:dyDescent="0.3">
      <c r="C111" s="3"/>
      <c r="D111" s="3"/>
      <c r="E111" s="3"/>
      <c r="F111" s="3"/>
      <c r="G111" s="3"/>
      <c r="H111" s="3"/>
      <c r="I111" s="3"/>
    </row>
  </sheetData>
  <mergeCells count="2">
    <mergeCell ref="A1:I1"/>
    <mergeCell ref="A47:I47"/>
  </mergeCells>
  <printOptions horizontalCentered="1"/>
  <pageMargins left="0.63" right="0.63" top="1.17" bottom="0.75" header="0.5" footer="0.5"/>
  <pageSetup firstPageNumber="12" orientation="portrait" useFirstPageNumber="1" horizontalDpi="300" verticalDpi="300" r:id="rId1"/>
  <headerFooter alignWithMargins="0">
    <oddHeader xml:space="preserve">&amp;C&amp;"Trebuchet MS,Regular"PONTCHARTRAIN LEVEE DISTRICT
GENERAL FUND BUDGET
FISCALYEAR ENDING JUNE 30, 2018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15-16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Jerri Henderson</dc:creator>
  <cp:lastModifiedBy>Kelly Poche</cp:lastModifiedBy>
  <cp:lastPrinted>2017-03-17T15:50:13Z</cp:lastPrinted>
  <dcterms:created xsi:type="dcterms:W3CDTF">2015-01-29T15:01:11Z</dcterms:created>
  <dcterms:modified xsi:type="dcterms:W3CDTF">2017-04-07T14:07:55Z</dcterms:modified>
</cp:coreProperties>
</file>